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5" windowWidth="10335" windowHeight="4815" activeTab="1"/>
  </bookViews>
  <sheets>
    <sheet name="доходы рб 1 кв." sheetId="1" r:id="rId1"/>
    <sheet name="расх. рб 1 кв..." sheetId="2" r:id="rId2"/>
  </sheets>
  <calcPr calcId="124519"/>
</workbook>
</file>

<file path=xl/calcChain.xml><?xml version="1.0" encoding="utf-8"?>
<calcChain xmlns="http://schemas.openxmlformats.org/spreadsheetml/2006/main">
  <c r="F21" i="2"/>
  <c r="G21"/>
  <c r="E14"/>
  <c r="G14"/>
  <c r="D14"/>
  <c r="F14" s="1"/>
  <c r="E4"/>
  <c r="D4"/>
  <c r="F8" i="1"/>
  <c r="C21"/>
  <c r="D29"/>
  <c r="E29" s="1"/>
  <c r="F29"/>
  <c r="C29"/>
  <c r="E37"/>
  <c r="E36"/>
  <c r="D26"/>
  <c r="F26"/>
  <c r="C26"/>
  <c r="E26" s="1"/>
  <c r="D10"/>
  <c r="F10"/>
  <c r="C10"/>
  <c r="E13"/>
  <c r="D8"/>
  <c r="E8" s="1"/>
  <c r="C8"/>
  <c r="E10" l="1"/>
  <c r="G18" i="2" l="1"/>
  <c r="F39" i="1"/>
  <c r="F15"/>
  <c r="D34" i="2"/>
  <c r="E34"/>
  <c r="E21"/>
  <c r="D21"/>
  <c r="E35" i="1"/>
  <c r="E25"/>
  <c r="D23"/>
  <c r="C23"/>
  <c r="E14" l="1"/>
  <c r="F23" l="1"/>
  <c r="F6"/>
  <c r="G4" i="2"/>
  <c r="G38"/>
  <c r="G36"/>
  <c r="G34"/>
  <c r="G29"/>
  <c r="G27"/>
  <c r="G12"/>
  <c r="F5" i="1" l="1"/>
  <c r="F22"/>
  <c r="F21" s="1"/>
  <c r="G41" i="2"/>
  <c r="F4" i="1" l="1"/>
  <c r="F43" s="1"/>
  <c r="E18" i="2"/>
  <c r="F19"/>
  <c r="D39" i="1"/>
  <c r="C39"/>
  <c r="E33"/>
  <c r="E32"/>
  <c r="D15"/>
  <c r="C15"/>
  <c r="E15" l="1"/>
  <c r="E39"/>
  <c r="E38" i="2"/>
  <c r="D38"/>
  <c r="D18"/>
  <c r="F18" s="1"/>
  <c r="E41" i="1"/>
  <c r="E9" l="1"/>
  <c r="E34" l="1"/>
  <c r="D6" l="1"/>
  <c r="D5" s="1"/>
  <c r="D4" l="1"/>
  <c r="D22"/>
  <c r="D21" s="1"/>
  <c r="E21" s="1"/>
  <c r="D43" l="1"/>
  <c r="E40"/>
  <c r="E12"/>
  <c r="E7"/>
  <c r="E11"/>
  <c r="E16"/>
  <c r="E17"/>
  <c r="E18"/>
  <c r="E19"/>
  <c r="E20"/>
  <c r="E24"/>
  <c r="E28"/>
  <c r="E30"/>
  <c r="E31"/>
  <c r="E38"/>
  <c r="C22" l="1"/>
  <c r="C6"/>
  <c r="F5" i="2"/>
  <c r="F6"/>
  <c r="F7"/>
  <c r="F9"/>
  <c r="F10"/>
  <c r="F11"/>
  <c r="F13"/>
  <c r="F15"/>
  <c r="F17"/>
  <c r="F20"/>
  <c r="F22"/>
  <c r="F23"/>
  <c r="F25"/>
  <c r="F26"/>
  <c r="F28"/>
  <c r="F30"/>
  <c r="F31"/>
  <c r="F32"/>
  <c r="F33"/>
  <c r="F35"/>
  <c r="F37"/>
  <c r="F39"/>
  <c r="E36"/>
  <c r="E29"/>
  <c r="E27"/>
  <c r="E12"/>
  <c r="F38"/>
  <c r="D36"/>
  <c r="D29"/>
  <c r="D27"/>
  <c r="D12"/>
  <c r="F36" l="1"/>
  <c r="F34"/>
  <c r="E6" i="1"/>
  <c r="C5"/>
  <c r="E41" i="2"/>
  <c r="E42" s="1"/>
  <c r="D41"/>
  <c r="F27"/>
  <c r="F12"/>
  <c r="E23" i="1"/>
  <c r="F29" i="2"/>
  <c r="F4"/>
  <c r="E22" i="1" l="1"/>
  <c r="C4"/>
  <c r="E5"/>
  <c r="F41" i="2"/>
  <c r="E4" i="1" l="1"/>
  <c r="C43"/>
  <c r="D42" i="2" l="1"/>
  <c r="E43" i="1"/>
</calcChain>
</file>

<file path=xl/sharedStrings.xml><?xml version="1.0" encoding="utf-8"?>
<sst xmlns="http://schemas.openxmlformats.org/spreadsheetml/2006/main" count="204" uniqueCount="145">
  <si>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</si>
  <si>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</si>
  <si>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</si>
  <si>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</si>
  <si>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</si>
  <si>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</si>
  <si>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</si>
  <si>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</si>
  <si>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</si>
  <si>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</si>
  <si>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</si>
  <si>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</si>
  <si>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</si>
  <si>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</si>
  <si>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</si>
  <si>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</si>
  <si>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</si>
  <si>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</si>
  <si>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</si>
  <si>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</si>
  <si>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</si>
  <si>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</si>
  <si>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</si>
  <si>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</si>
  <si>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</si>
  <si>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</si>
  <si>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</si>
  <si>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</si>
  <si>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</si>
  <si>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</si>
  <si>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</si>
  <si>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</si>
  <si>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</si>
  <si>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</si>
  <si>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выплату единовременного пособия при всех формах уцстройства детей, лишенных родительского попечения, в семью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</si>
  <si>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</si>
  <si>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</si>
  <si>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</si>
  <si>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</si>
  <si>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</si>
  <si>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</si>
  <si>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</si>
  <si>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</si>
  <si>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</si>
  <si>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</si>
  <si>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</si>
  <si>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</si>
  <si>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</si>
  <si>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</si>
  <si>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</si>
  <si>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</si>
  <si>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</si>
  <si>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</si>
  <si>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</si>
  <si>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</si>
  <si>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</si>
  <si>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</si>
  <si>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</si>
  <si>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</si>
  <si>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</si>
  <si>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</si>
  <si>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</si>
  <si>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</si>
  <si>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</si>
  <si>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</si>
  <si>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</si>
  <si>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</si>
  <si>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</si>
  <si>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</si>
  <si>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</si>
  <si>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</si>
  <si>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</si>
  <si>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</si>
  <si>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</si>
  <si>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</si>
  <si>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Телевидение и радиовещание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</si>
  <si>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</si>
  <si>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</si>
  <si>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</si>
  <si>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</si>
  <si>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</si>
  <si>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</si>
  <si>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</si>
  <si>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</si>
  <si>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</si>
  <si>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</si>
  <si>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</si>
  <si>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</si>
  <si>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</si>
  <si>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</si>
  <si>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</si>
  <si>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</si>
  <si>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</si>
  <si>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</si>
  <si>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</si>
  <si>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Средства массовой информации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</si>
  <si>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</si>
  <si>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</si>
  <si>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</si>
  <si>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</si>
  <si>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</si>
  <si>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</si>
  <si>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</si>
  <si>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</si>
  <si>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</si>
  <si>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</si>
  <si>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</si>
  <si>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</si>
  <si>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</si>
  <si>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межбюджетные трансферты общего назначения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</si>
  <si>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</si>
  <si>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</si>
  <si>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</si>
  <si>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</si>
  <si>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</si>
  <si>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</si>
  <si>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</si>
  <si>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</si>
  <si>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</si>
  <si>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</si>
  <si>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</si>
  <si>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</si>
  <si>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</si>
  <si>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</si>
  <si>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</si>
  <si>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2 02 35260 00 0000 151</t>
  </si>
  <si>
    <t>2 02 39999 00 0000 151</t>
  </si>
  <si>
    <t>2 02 40014 00 0000 151</t>
  </si>
  <si>
    <t>2 02 49999 00 0000 151</t>
  </si>
  <si>
    <t>Исполнено на 1.04.2017г.</t>
  </si>
  <si>
    <t>Дополнительное образование</t>
  </si>
  <si>
    <t xml:space="preserve">% испол.к год.  назнач. </t>
  </si>
  <si>
    <t>Исполнено на 1.04.2017г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</si>
  <si>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</si>
  <si>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</si>
  <si>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</si>
  <si>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</si>
  <si>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</si>
  <si>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Исполнение районного бюджета по доходам на 1.04.2018 года</t>
  </si>
  <si>
    <t>Исполнено на 1.04.2018г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</si>
  <si>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</si>
  <si>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</si>
  <si>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</si>
  <si>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Исполнение бюджетных ассигнований на 1.04.2018 г. по расходам  районного бюджета</t>
  </si>
  <si>
    <t>Исполнено на 1.04.2018г.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</si>
</sst>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5" fillId="0" borderId="10" xfId="1" applyFont="1" applyBorder="1"/>
    <xf numFmtId="0" fontId="24" fillId="0" borderId="15" xfId="0" applyFont="1" applyBorder="1" applyAlignment="1">
      <alignment horizontal="right" wrapText="1"/>
    </xf>
    <xf numFmtId="0" fontId="24" fillId="0" borderId="16" xfId="0" applyFont="1" applyBorder="1" applyAlignment="1">
      <alignment horizontal="right" wrapText="1"/>
    </xf>
    <xf numFmtId="0" fontId="24" fillId="0" borderId="10" xfId="0" applyFont="1" applyBorder="1"/>
    <xf numFmtId="0" fontId="26" fillId="0" borderId="10" xfId="0" applyFont="1" applyBorder="1"/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10" xfId="0" applyFont="1" applyBorder="1" applyAlignment="1">
      <alignment vertical="distributed"/>
    </xf>
    <xf numFmtId="0" fontId="24" fillId="0" borderId="0" xfId="0" applyFont="1"/>
    <xf numFmtId="0" fontId="26" fillId="0" borderId="0" xfId="0" applyFont="1"/>
    <xf numFmtId="0" fontId="27" fillId="0" borderId="10" xfId="43" applyFont="1" applyBorder="1"/>
    <xf numFmtId="164" fontId="27" fillId="0" borderId="10" xfId="43" applyNumberFormat="1" applyFont="1" applyBorder="1" applyAlignment="1">
      <alignment horizontal="center" vertical="center"/>
    </xf>
    <xf numFmtId="0" fontId="28" fillId="0" borderId="10" xfId="43" applyFont="1" applyBorder="1" applyAlignment="1">
      <alignment vertical="center"/>
    </xf>
    <xf numFmtId="0" fontId="27" fillId="0" borderId="10" xfId="43" applyFont="1" applyBorder="1" applyAlignment="1">
      <alignment vertical="center"/>
    </xf>
    <xf numFmtId="0" fontId="28" fillId="0" borderId="10" xfId="43" applyFont="1" applyBorder="1"/>
    <xf numFmtId="0" fontId="29" fillId="0" borderId="10" xfId="0" applyFont="1" applyBorder="1"/>
    <xf numFmtId="164" fontId="21" fillId="0" borderId="10" xfId="1" applyNumberFormat="1" applyFont="1" applyBorder="1"/>
    <xf numFmtId="0" fontId="24" fillId="0" borderId="14" xfId="0" applyFont="1" applyBorder="1" applyAlignment="1">
      <alignment horizontal="left" vertical="top" wrapText="1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30" fillId="0" borderId="11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3"/>
  <sheetViews>
    <sheetView workbookViewId="0">
      <selection activeCell="D18" sqref="D18"/>
    </sheetView>
  </sheetViews>
  <sheetFormatPr defaultRowHeight="15"/>
  <cols>
    <col min="1" max="1" width="19.7109375" customWidth="1"/>
    <col min="2" max="2" width="33.7109375" customWidth="1"/>
    <col min="3" max="3" width="8.7109375" customWidth="1"/>
    <col min="4" max="4" width="8.42578125" customWidth="1"/>
    <col min="5" max="5" width="7.85546875" customWidth="1"/>
    <col min="6" max="6" width="9" customWidth="1"/>
  </cols>
  <sheetData>
    <row r="1" spans="1:6" ht="15.75">
      <c r="A1" s="45" t="s">
        <v>138</v>
      </c>
      <c r="B1" s="45"/>
      <c r="C1" s="45"/>
      <c r="D1" s="45"/>
      <c r="E1" s="46"/>
      <c r="F1" s="34"/>
    </row>
    <row r="2" spans="1:6" ht="15" customHeight="1">
      <c r="A2" s="47"/>
      <c r="B2" s="47"/>
      <c r="C2" s="43" t="s">
        <v>0</v>
      </c>
      <c r="D2" s="43" t="s">
        <v>139</v>
      </c>
      <c r="E2" s="49" t="s">
        <v>131</v>
      </c>
      <c r="F2" s="43" t="s">
        <v>132</v>
      </c>
    </row>
    <row r="3" spans="1:6" ht="47.25" customHeight="1">
      <c r="A3" s="48"/>
      <c r="B3" s="48"/>
      <c r="C3" s="44"/>
      <c r="D3" s="44"/>
      <c r="E3" s="49"/>
      <c r="F3" s="44"/>
    </row>
    <row r="4" spans="1:6">
      <c r="A4" s="5" t="s">
        <v>1</v>
      </c>
      <c r="B4" s="6" t="s">
        <v>2</v>
      </c>
      <c r="C4" s="3">
        <f>C5+C15</f>
        <v>67062</v>
      </c>
      <c r="D4" s="3">
        <f>D5+D15</f>
        <v>12609</v>
      </c>
      <c r="E4" s="7">
        <f t="shared" ref="E4:E43" si="0">D4/C4*100</f>
        <v>18.802004115594524</v>
      </c>
      <c r="F4" s="24">
        <f>F5+F15</f>
        <v>13534.600000000002</v>
      </c>
    </row>
    <row r="5" spans="1:6">
      <c r="A5" s="5"/>
      <c r="B5" s="6" t="s">
        <v>3</v>
      </c>
      <c r="C5" s="3">
        <f>C6+C10+C14+C8</f>
        <v>55735</v>
      </c>
      <c r="D5" s="3">
        <f>D6+D10+D14+D8</f>
        <v>11343.8</v>
      </c>
      <c r="E5" s="7">
        <f t="shared" si="0"/>
        <v>20.353099488651655</v>
      </c>
      <c r="F5" s="3">
        <f>F6+F10+F14+F8</f>
        <v>12257.400000000001</v>
      </c>
    </row>
    <row r="6" spans="1:6">
      <c r="A6" s="5" t="s">
        <v>4</v>
      </c>
      <c r="B6" s="8" t="s">
        <v>5</v>
      </c>
      <c r="C6" s="3">
        <f>C7</f>
        <v>47172</v>
      </c>
      <c r="D6" s="3">
        <f t="shared" ref="D6" si="1">D7</f>
        <v>9609.9</v>
      </c>
      <c r="E6" s="7">
        <f t="shared" si="0"/>
        <v>20.37204273721699</v>
      </c>
      <c r="F6" s="3">
        <f t="shared" ref="F6" si="2">F7</f>
        <v>9902.7999999999993</v>
      </c>
    </row>
    <row r="7" spans="1:6">
      <c r="A7" s="9" t="s">
        <v>6</v>
      </c>
      <c r="B7" s="10" t="s">
        <v>7</v>
      </c>
      <c r="C7" s="11">
        <v>47172</v>
      </c>
      <c r="D7" s="11">
        <v>9609.9</v>
      </c>
      <c r="E7" s="7">
        <f t="shared" si="0"/>
        <v>20.37204273721699</v>
      </c>
      <c r="F7" s="11">
        <v>9902.7999999999993</v>
      </c>
    </row>
    <row r="8" spans="1:6" ht="39" thickBot="1">
      <c r="A8" s="5" t="s">
        <v>105</v>
      </c>
      <c r="B8" s="21" t="s">
        <v>106</v>
      </c>
      <c r="C8" s="11">
        <f>C9</f>
        <v>3023</v>
      </c>
      <c r="D8" s="11">
        <f t="shared" ref="D8" si="3">D9</f>
        <v>716.6</v>
      </c>
      <c r="E8" s="7">
        <f t="shared" si="0"/>
        <v>23.704928878597421</v>
      </c>
      <c r="F8" s="11">
        <f t="shared" ref="F8" si="4">F9</f>
        <v>699.7</v>
      </c>
    </row>
    <row r="9" spans="1:6" ht="39" thickBot="1">
      <c r="A9" s="42" t="s">
        <v>108</v>
      </c>
      <c r="B9" s="22" t="s">
        <v>107</v>
      </c>
      <c r="C9" s="25">
        <v>3023</v>
      </c>
      <c r="D9" s="11">
        <v>716.6</v>
      </c>
      <c r="E9" s="7">
        <f t="shared" si="0"/>
        <v>23.704928878597421</v>
      </c>
      <c r="F9" s="11">
        <v>699.7</v>
      </c>
    </row>
    <row r="10" spans="1:6">
      <c r="A10" s="5" t="s">
        <v>8</v>
      </c>
      <c r="B10" s="8" t="s">
        <v>9</v>
      </c>
      <c r="C10" s="26">
        <f>C11+C12+C13</f>
        <v>4933</v>
      </c>
      <c r="D10" s="26">
        <f t="shared" ref="D10:F10" si="5">D11+D12+D13</f>
        <v>817.9</v>
      </c>
      <c r="E10" s="7">
        <f t="shared" si="0"/>
        <v>16.580174336103788</v>
      </c>
      <c r="F10" s="26">
        <f t="shared" si="5"/>
        <v>1521.7</v>
      </c>
    </row>
    <row r="11" spans="1:6" ht="32.25" customHeight="1">
      <c r="A11" s="9" t="s">
        <v>10</v>
      </c>
      <c r="B11" s="12" t="s">
        <v>11</v>
      </c>
      <c r="C11" s="11">
        <v>4500</v>
      </c>
      <c r="D11" s="11">
        <v>557.4</v>
      </c>
      <c r="E11" s="7">
        <f t="shared" si="0"/>
        <v>12.386666666666667</v>
      </c>
      <c r="F11" s="11">
        <v>1222.9000000000001</v>
      </c>
    </row>
    <row r="12" spans="1:6" ht="15" customHeight="1">
      <c r="A12" s="9" t="s">
        <v>12</v>
      </c>
      <c r="B12" s="12" t="s">
        <v>13</v>
      </c>
      <c r="C12" s="11">
        <v>366</v>
      </c>
      <c r="D12" s="11">
        <v>220.6</v>
      </c>
      <c r="E12" s="7">
        <f t="shared" si="0"/>
        <v>60.273224043715842</v>
      </c>
      <c r="F12" s="11">
        <v>248.7</v>
      </c>
    </row>
    <row r="13" spans="1:6" ht="38.25" customHeight="1">
      <c r="A13" s="9" t="s">
        <v>112</v>
      </c>
      <c r="B13" s="12" t="s">
        <v>113</v>
      </c>
      <c r="C13" s="11">
        <v>67</v>
      </c>
      <c r="D13" s="11">
        <v>39.9</v>
      </c>
      <c r="E13" s="7">
        <f t="shared" si="0"/>
        <v>59.552238805970148</v>
      </c>
      <c r="F13" s="11">
        <v>50.1</v>
      </c>
    </row>
    <row r="14" spans="1:6" ht="18" customHeight="1">
      <c r="A14" s="5" t="s">
        <v>14</v>
      </c>
      <c r="B14" s="4" t="s">
        <v>15</v>
      </c>
      <c r="C14" s="3">
        <v>607</v>
      </c>
      <c r="D14" s="3">
        <v>199.4</v>
      </c>
      <c r="E14" s="7">
        <f t="shared" si="0"/>
        <v>32.850082372322902</v>
      </c>
      <c r="F14" s="3">
        <v>133.19999999999999</v>
      </c>
    </row>
    <row r="15" spans="1:6" ht="14.25" customHeight="1">
      <c r="A15" s="5"/>
      <c r="B15" s="4" t="s">
        <v>16</v>
      </c>
      <c r="C15" s="3">
        <f>C16+C17+C18+C19+C20</f>
        <v>11327</v>
      </c>
      <c r="D15" s="3">
        <f>D16+D17+D18+D19+D20</f>
        <v>1265.2</v>
      </c>
      <c r="E15" s="7">
        <f t="shared" si="0"/>
        <v>11.169771342809218</v>
      </c>
      <c r="F15" s="3">
        <f t="shared" ref="F15" si="6">F16+F17+F18+F19+F20</f>
        <v>1277.2</v>
      </c>
    </row>
    <row r="16" spans="1:6" ht="39.75" customHeight="1">
      <c r="A16" s="5" t="s">
        <v>17</v>
      </c>
      <c r="B16" s="4" t="s">
        <v>18</v>
      </c>
      <c r="C16" s="3">
        <v>6400</v>
      </c>
      <c r="D16" s="3">
        <v>980.6</v>
      </c>
      <c r="E16" s="7">
        <f t="shared" si="0"/>
        <v>15.321875000000002</v>
      </c>
      <c r="F16" s="3">
        <v>1001.7</v>
      </c>
    </row>
    <row r="17" spans="1:6" ht="33" customHeight="1">
      <c r="A17" s="5" t="s">
        <v>19</v>
      </c>
      <c r="B17" s="4" t="s">
        <v>20</v>
      </c>
      <c r="C17" s="3">
        <v>141</v>
      </c>
      <c r="D17" s="3">
        <v>5.9</v>
      </c>
      <c r="E17" s="7">
        <f t="shared" si="0"/>
        <v>4.1843971631205683</v>
      </c>
      <c r="F17" s="3">
        <v>16.100000000000001</v>
      </c>
    </row>
    <row r="18" spans="1:6" ht="27" customHeight="1">
      <c r="A18" s="5" t="s">
        <v>21</v>
      </c>
      <c r="B18" s="4" t="s">
        <v>22</v>
      </c>
      <c r="C18" s="3">
        <v>4000</v>
      </c>
      <c r="D18" s="3">
        <v>169</v>
      </c>
      <c r="E18" s="7">
        <f t="shared" si="0"/>
        <v>4.2250000000000005</v>
      </c>
      <c r="F18" s="3">
        <v>117</v>
      </c>
    </row>
    <row r="19" spans="1:6" ht="17.25" customHeight="1">
      <c r="A19" s="5" t="s">
        <v>23</v>
      </c>
      <c r="B19" s="4" t="s">
        <v>24</v>
      </c>
      <c r="C19" s="3">
        <v>6</v>
      </c>
      <c r="D19" s="3">
        <v>0.2</v>
      </c>
      <c r="E19" s="7">
        <f t="shared" si="0"/>
        <v>3.3333333333333335</v>
      </c>
      <c r="F19" s="3">
        <v>2.6</v>
      </c>
    </row>
    <row r="20" spans="1:6" ht="20.25" customHeight="1">
      <c r="A20" s="5" t="s">
        <v>25</v>
      </c>
      <c r="B20" s="4" t="s">
        <v>26</v>
      </c>
      <c r="C20" s="3">
        <v>780</v>
      </c>
      <c r="D20" s="3">
        <v>109.5</v>
      </c>
      <c r="E20" s="7">
        <f t="shared" si="0"/>
        <v>14.038461538461538</v>
      </c>
      <c r="F20" s="3">
        <v>139.80000000000001</v>
      </c>
    </row>
    <row r="21" spans="1:6" ht="19.5" customHeight="1">
      <c r="A21" s="13" t="s">
        <v>101</v>
      </c>
      <c r="B21" s="4" t="s">
        <v>102</v>
      </c>
      <c r="C21" s="3">
        <f>C22</f>
        <v>133676.29999999999</v>
      </c>
      <c r="D21" s="3">
        <f t="shared" ref="D21" si="7">D22</f>
        <v>29769.300000000003</v>
      </c>
      <c r="E21" s="7">
        <f t="shared" si="0"/>
        <v>22.269691785305255</v>
      </c>
      <c r="F21" s="3">
        <f>F22+F42</f>
        <v>28593.800000000003</v>
      </c>
    </row>
    <row r="22" spans="1:6" s="2" customFormat="1" ht="29.25" customHeight="1">
      <c r="A22" s="5" t="s">
        <v>27</v>
      </c>
      <c r="B22" s="4" t="s">
        <v>100</v>
      </c>
      <c r="C22" s="3">
        <f>C23+C26+C29+C39</f>
        <v>133676.29999999999</v>
      </c>
      <c r="D22" s="3">
        <f>D23+D26+D29+D39</f>
        <v>29769.300000000003</v>
      </c>
      <c r="E22" s="7">
        <f t="shared" si="0"/>
        <v>22.269691785305255</v>
      </c>
      <c r="F22" s="24">
        <f>F23+F29+F39+F26</f>
        <v>28594.100000000002</v>
      </c>
    </row>
    <row r="23" spans="1:6" ht="38.25" customHeight="1">
      <c r="A23" s="13" t="s">
        <v>114</v>
      </c>
      <c r="B23" s="14" t="s">
        <v>28</v>
      </c>
      <c r="C23" s="15">
        <f>C24+C25</f>
        <v>19902</v>
      </c>
      <c r="D23" s="15">
        <f>D24+D25</f>
        <v>6044.5</v>
      </c>
      <c r="E23" s="7">
        <f t="shared" si="0"/>
        <v>30.371319465380363</v>
      </c>
      <c r="F23" s="15">
        <f>F24+F25</f>
        <v>6864.2000000000007</v>
      </c>
    </row>
    <row r="24" spans="1:6" ht="28.5" customHeight="1">
      <c r="A24" s="9" t="s">
        <v>115</v>
      </c>
      <c r="B24" s="12" t="s">
        <v>29</v>
      </c>
      <c r="C24" s="11">
        <v>12828</v>
      </c>
      <c r="D24" s="11">
        <v>4276</v>
      </c>
      <c r="E24" s="7">
        <f t="shared" si="0"/>
        <v>33.333333333333329</v>
      </c>
      <c r="F24" s="11">
        <v>5730.8</v>
      </c>
    </row>
    <row r="25" spans="1:6" ht="44.25" customHeight="1">
      <c r="A25" s="9" t="s">
        <v>133</v>
      </c>
      <c r="B25" s="12" t="s">
        <v>104</v>
      </c>
      <c r="C25" s="11">
        <v>7074</v>
      </c>
      <c r="D25" s="11">
        <v>1768.5</v>
      </c>
      <c r="E25" s="7">
        <f t="shared" si="0"/>
        <v>25</v>
      </c>
      <c r="F25" s="11">
        <v>1133.4000000000001</v>
      </c>
    </row>
    <row r="26" spans="1:6" ht="25.5" customHeight="1">
      <c r="A26" s="13" t="s">
        <v>116</v>
      </c>
      <c r="B26" s="14" t="s">
        <v>30</v>
      </c>
      <c r="C26" s="15">
        <f>C28+C27</f>
        <v>16415.099999999999</v>
      </c>
      <c r="D26" s="15">
        <f t="shared" ref="D26:F26" si="8">D28+D27</f>
        <v>933.2</v>
      </c>
      <c r="E26" s="7">
        <f t="shared" si="0"/>
        <v>5.6850095339047595</v>
      </c>
      <c r="F26" s="15">
        <f t="shared" si="8"/>
        <v>1012.5</v>
      </c>
    </row>
    <row r="27" spans="1:6" ht="54" customHeight="1">
      <c r="A27" s="9" t="s">
        <v>135</v>
      </c>
      <c r="B27" s="12" t="s">
        <v>136</v>
      </c>
      <c r="C27" s="11">
        <v>15000</v>
      </c>
      <c r="D27" s="11"/>
      <c r="E27" s="41"/>
      <c r="F27" s="11"/>
    </row>
    <row r="28" spans="1:6" ht="14.25" customHeight="1">
      <c r="A28" s="9" t="s">
        <v>117</v>
      </c>
      <c r="B28" s="12" t="s">
        <v>31</v>
      </c>
      <c r="C28" s="11">
        <v>1415.1</v>
      </c>
      <c r="D28" s="11">
        <v>933.2</v>
      </c>
      <c r="E28" s="7">
        <f t="shared" si="0"/>
        <v>65.945869549855146</v>
      </c>
      <c r="F28" s="27">
        <v>1012.5</v>
      </c>
    </row>
    <row r="29" spans="1:6" ht="42" customHeight="1">
      <c r="A29" s="13" t="s">
        <v>118</v>
      </c>
      <c r="B29" s="14" t="s">
        <v>32</v>
      </c>
      <c r="C29" s="15">
        <f>C30+C31+C32+C33+C34+C35+C37+C38+C36</f>
        <v>96741.2</v>
      </c>
      <c r="D29" s="15">
        <f t="shared" ref="D29:F29" si="9">D30+D31+D32+D33+D34+D35+D37+D38+D36</f>
        <v>22767.600000000002</v>
      </c>
      <c r="E29" s="7">
        <f t="shared" si="0"/>
        <v>23.534543710435681</v>
      </c>
      <c r="F29" s="15">
        <f t="shared" si="9"/>
        <v>20717.400000000001</v>
      </c>
    </row>
    <row r="30" spans="1:6" ht="24.75" customHeight="1">
      <c r="A30" s="9" t="s">
        <v>119</v>
      </c>
      <c r="B30" s="12" t="s">
        <v>35</v>
      </c>
      <c r="C30" s="11">
        <v>2312.4</v>
      </c>
      <c r="D30" s="11">
        <v>412.4</v>
      </c>
      <c r="E30" s="7">
        <f t="shared" si="0"/>
        <v>17.834284725825981</v>
      </c>
      <c r="F30" s="11">
        <v>419.9</v>
      </c>
    </row>
    <row r="31" spans="1:6" ht="25.5" customHeight="1">
      <c r="A31" s="9" t="s">
        <v>120</v>
      </c>
      <c r="B31" s="12" t="s">
        <v>36</v>
      </c>
      <c r="C31" s="11">
        <v>4110.2</v>
      </c>
      <c r="D31" s="11">
        <v>1184.2</v>
      </c>
      <c r="E31" s="7">
        <f t="shared" si="0"/>
        <v>28.811250060824296</v>
      </c>
      <c r="F31" s="11">
        <v>1186.2</v>
      </c>
    </row>
    <row r="32" spans="1:6" ht="36.75" customHeight="1">
      <c r="A32" s="9" t="s">
        <v>121</v>
      </c>
      <c r="B32" s="12" t="s">
        <v>37</v>
      </c>
      <c r="C32" s="11">
        <v>4906.2</v>
      </c>
      <c r="D32" s="11">
        <v>641</v>
      </c>
      <c r="E32" s="7">
        <f t="shared" si="0"/>
        <v>13.065101300395417</v>
      </c>
      <c r="F32" s="11">
        <v>681.7</v>
      </c>
    </row>
    <row r="33" spans="1:6" ht="42" customHeight="1" thickBot="1">
      <c r="A33" s="9" t="s">
        <v>122</v>
      </c>
      <c r="B33" s="12" t="s">
        <v>38</v>
      </c>
      <c r="C33" s="11">
        <v>468</v>
      </c>
      <c r="D33" s="11">
        <v>144.5</v>
      </c>
      <c r="E33" s="7">
        <f t="shared" si="0"/>
        <v>30.876068376068378</v>
      </c>
      <c r="F33" s="11">
        <v>132.6</v>
      </c>
    </row>
    <row r="34" spans="1:6" ht="67.5" customHeight="1" thickBot="1">
      <c r="A34" s="9" t="s">
        <v>123</v>
      </c>
      <c r="B34" s="20" t="s">
        <v>141</v>
      </c>
      <c r="C34" s="11">
        <v>4742</v>
      </c>
      <c r="D34" s="11"/>
      <c r="E34" s="7">
        <f t="shared" si="0"/>
        <v>0</v>
      </c>
      <c r="F34" s="11"/>
    </row>
    <row r="35" spans="1:6" ht="24.75" customHeight="1">
      <c r="A35" s="9" t="s">
        <v>124</v>
      </c>
      <c r="B35" s="12" t="s">
        <v>33</v>
      </c>
      <c r="C35" s="11">
        <v>688.1</v>
      </c>
      <c r="D35" s="11">
        <v>172</v>
      </c>
      <c r="E35" s="7">
        <f t="shared" si="0"/>
        <v>24.996366807150121</v>
      </c>
      <c r="F35" s="11">
        <v>162.6</v>
      </c>
    </row>
    <row r="36" spans="1:6" ht="82.5" customHeight="1">
      <c r="A36" s="9" t="s">
        <v>140</v>
      </c>
      <c r="B36" s="12" t="s">
        <v>142</v>
      </c>
      <c r="C36" s="11">
        <v>38</v>
      </c>
      <c r="D36" s="11">
        <v>38</v>
      </c>
      <c r="E36" s="7">
        <f t="shared" si="0"/>
        <v>100</v>
      </c>
      <c r="F36" s="27"/>
    </row>
    <row r="37" spans="1:6" ht="54.75" customHeight="1">
      <c r="A37" s="9" t="s">
        <v>125</v>
      </c>
      <c r="B37" s="12" t="s">
        <v>34</v>
      </c>
      <c r="C37" s="11">
        <v>307.8</v>
      </c>
      <c r="D37" s="11">
        <v>49.1</v>
      </c>
      <c r="E37" s="7">
        <f t="shared" si="0"/>
        <v>15.951916829109811</v>
      </c>
      <c r="F37" s="28"/>
    </row>
    <row r="38" spans="1:6">
      <c r="A38" s="9" t="s">
        <v>126</v>
      </c>
      <c r="B38" s="12" t="s">
        <v>39</v>
      </c>
      <c r="C38" s="11">
        <v>79168.5</v>
      </c>
      <c r="D38" s="11">
        <v>20126.400000000001</v>
      </c>
      <c r="E38" s="7">
        <f t="shared" si="0"/>
        <v>25.422232327251372</v>
      </c>
      <c r="F38" s="11">
        <v>18134.400000000001</v>
      </c>
    </row>
    <row r="39" spans="1:6" ht="14.25" customHeight="1">
      <c r="A39" s="13" t="s">
        <v>134</v>
      </c>
      <c r="B39" s="14" t="s">
        <v>40</v>
      </c>
      <c r="C39" s="15">
        <f>C40+C41</f>
        <v>618</v>
      </c>
      <c r="D39" s="15">
        <f>D40+D41</f>
        <v>24</v>
      </c>
      <c r="E39" s="7">
        <f t="shared" si="0"/>
        <v>3.8834951456310676</v>
      </c>
      <c r="F39" s="15">
        <f t="shared" ref="F39" si="10">F40+F41</f>
        <v>0</v>
      </c>
    </row>
    <row r="40" spans="1:6" s="2" customFormat="1" ht="78" customHeight="1">
      <c r="A40" s="9" t="s">
        <v>127</v>
      </c>
      <c r="B40" s="12" t="s">
        <v>98</v>
      </c>
      <c r="C40" s="11">
        <v>96</v>
      </c>
      <c r="D40" s="11">
        <v>24</v>
      </c>
      <c r="E40" s="7">
        <f t="shared" si="0"/>
        <v>25</v>
      </c>
      <c r="F40" s="11"/>
    </row>
    <row r="41" spans="1:6" s="2" customFormat="1" ht="31.5" customHeight="1">
      <c r="A41" s="9" t="s">
        <v>128</v>
      </c>
      <c r="B41" s="12" t="s">
        <v>99</v>
      </c>
      <c r="C41" s="11">
        <v>522</v>
      </c>
      <c r="D41" s="11"/>
      <c r="E41" s="7">
        <f t="shared" si="0"/>
        <v>0</v>
      </c>
      <c r="F41" s="11"/>
    </row>
    <row r="42" spans="1:6" s="2" customFormat="1" ht="55.5" customHeight="1">
      <c r="A42" s="13" t="s">
        <v>110</v>
      </c>
      <c r="B42" s="14" t="s">
        <v>111</v>
      </c>
      <c r="C42" s="11"/>
      <c r="D42" s="11"/>
      <c r="E42" s="7"/>
      <c r="F42" s="11">
        <v>-0.3</v>
      </c>
    </row>
    <row r="43" spans="1:6" ht="16.5" customHeight="1">
      <c r="A43" s="3"/>
      <c r="B43" s="4" t="s">
        <v>41</v>
      </c>
      <c r="C43" s="3">
        <f>C4+C21</f>
        <v>200738.3</v>
      </c>
      <c r="D43" s="3">
        <f>D4+D21</f>
        <v>42378.3</v>
      </c>
      <c r="E43" s="7">
        <f t="shared" si="0"/>
        <v>21.111217938978264</v>
      </c>
      <c r="F43" s="24">
        <f>F4+F21</f>
        <v>42128.400000000009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45"/>
  <sheetViews>
    <sheetView tabSelected="1" workbookViewId="0">
      <selection activeCell="G38" sqref="G38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50" t="s">
        <v>143</v>
      </c>
      <c r="B1" s="50"/>
      <c r="C1" s="50"/>
      <c r="D1" s="50"/>
      <c r="E1" s="50"/>
      <c r="F1" s="50"/>
      <c r="G1" s="16"/>
    </row>
    <row r="2" spans="1:7">
      <c r="A2" s="50"/>
      <c r="B2" s="50"/>
      <c r="C2" s="50"/>
      <c r="D2" s="50"/>
      <c r="E2" s="50"/>
      <c r="F2" s="50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144</v>
      </c>
      <c r="F3" s="31" t="s">
        <v>45</v>
      </c>
      <c r="G3" s="32" t="s">
        <v>129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D5+D6+D7+D9+D10+D11+D8</f>
        <v>22307</v>
      </c>
      <c r="E4" s="35">
        <f>E5+E6+E7+E9+E10+E11+E8</f>
        <v>4132.2000000000007</v>
      </c>
      <c r="F4" s="36">
        <f t="shared" ref="F4:F41" si="0">E4/D4*100</f>
        <v>18.524230062312284</v>
      </c>
      <c r="G4" s="35">
        <f>G5+G6+G7+G9+G10+G11</f>
        <v>4895.2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1172</v>
      </c>
      <c r="E5" s="37">
        <v>169</v>
      </c>
      <c r="F5" s="36">
        <f t="shared" si="0"/>
        <v>14.419795221843005</v>
      </c>
      <c r="G5" s="37">
        <v>231.6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482</v>
      </c>
      <c r="E6" s="37">
        <v>86.3</v>
      </c>
      <c r="F6" s="36">
        <f t="shared" si="0"/>
        <v>17.904564315352697</v>
      </c>
      <c r="G6" s="37">
        <v>108.3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15255</v>
      </c>
      <c r="E7" s="37">
        <v>2901.8</v>
      </c>
      <c r="F7" s="36">
        <f t="shared" si="0"/>
        <v>19.021960013110455</v>
      </c>
      <c r="G7" s="37">
        <v>3548.4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/>
      <c r="F8" s="36"/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3542</v>
      </c>
      <c r="E9" s="37">
        <v>794.1</v>
      </c>
      <c r="F9" s="36">
        <f t="shared" si="0"/>
        <v>22.419536984754377</v>
      </c>
      <c r="G9" s="37">
        <v>869.5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7">
        <v>452</v>
      </c>
      <c r="E10" s="37"/>
      <c r="F10" s="36">
        <f t="shared" si="0"/>
        <v>0</v>
      </c>
      <c r="G10" s="37"/>
    </row>
    <row r="11" spans="1:7" ht="13.5" customHeight="1">
      <c r="A11" s="23" t="s">
        <v>58</v>
      </c>
      <c r="B11" s="19" t="s">
        <v>47</v>
      </c>
      <c r="C11" s="19" t="s">
        <v>89</v>
      </c>
      <c r="D11" s="37">
        <v>1366</v>
      </c>
      <c r="E11" s="37">
        <v>181</v>
      </c>
      <c r="F11" s="36">
        <f t="shared" si="0"/>
        <v>13.250366032210833</v>
      </c>
      <c r="G11" s="37">
        <v>137.4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8">
        <f>D13</f>
        <v>688.1</v>
      </c>
      <c r="E12" s="38">
        <f t="shared" ref="E12" si="1">E13</f>
        <v>172</v>
      </c>
      <c r="F12" s="36">
        <f t="shared" si="0"/>
        <v>24.996366807150121</v>
      </c>
      <c r="G12" s="38">
        <f t="shared" ref="G12" si="2">G13</f>
        <v>162.6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7">
        <v>688.1</v>
      </c>
      <c r="E13" s="38">
        <v>172</v>
      </c>
      <c r="F13" s="36">
        <f t="shared" si="0"/>
        <v>24.996366807150121</v>
      </c>
      <c r="G13" s="38">
        <v>162.6</v>
      </c>
    </row>
    <row r="14" spans="1:7" ht="12.75" customHeight="1">
      <c r="A14" s="17" t="s">
        <v>60</v>
      </c>
      <c r="B14" s="18" t="s">
        <v>53</v>
      </c>
      <c r="C14" s="18" t="s">
        <v>93</v>
      </c>
      <c r="D14" s="38">
        <f>D15+D17+D16</f>
        <v>21376.2</v>
      </c>
      <c r="E14" s="38">
        <f t="shared" ref="E14:G14" si="3">E15+E17+E16</f>
        <v>1077.7</v>
      </c>
      <c r="F14" s="36">
        <f t="shared" si="0"/>
        <v>5.0415883084926225</v>
      </c>
      <c r="G14" s="38">
        <f t="shared" si="3"/>
        <v>1284.4000000000001</v>
      </c>
    </row>
    <row r="15" spans="1:7" ht="13.5" customHeight="1">
      <c r="A15" s="19" t="s">
        <v>62</v>
      </c>
      <c r="B15" s="19" t="s">
        <v>53</v>
      </c>
      <c r="C15" s="19" t="s">
        <v>63</v>
      </c>
      <c r="D15" s="37">
        <v>1372</v>
      </c>
      <c r="E15" s="37">
        <v>339.5</v>
      </c>
      <c r="F15" s="36">
        <f t="shared" si="0"/>
        <v>24.744897959183675</v>
      </c>
      <c r="G15" s="37">
        <v>318.5</v>
      </c>
    </row>
    <row r="16" spans="1:7" ht="13.5" customHeight="1">
      <c r="A16" s="19" t="s">
        <v>97</v>
      </c>
      <c r="B16" s="19" t="s">
        <v>53</v>
      </c>
      <c r="C16" s="19" t="s">
        <v>73</v>
      </c>
      <c r="D16" s="37">
        <v>19889.2</v>
      </c>
      <c r="E16" s="37">
        <v>688.2</v>
      </c>
      <c r="F16" s="36"/>
      <c r="G16" s="37">
        <v>965.9</v>
      </c>
    </row>
    <row r="17" spans="1:7" ht="28.5" customHeight="1">
      <c r="A17" s="19" t="s">
        <v>64</v>
      </c>
      <c r="B17" s="19" t="s">
        <v>53</v>
      </c>
      <c r="C17" s="19" t="s">
        <v>57</v>
      </c>
      <c r="D17" s="37">
        <v>115</v>
      </c>
      <c r="E17" s="37">
        <v>50</v>
      </c>
      <c r="F17" s="36">
        <f t="shared" si="0"/>
        <v>43.478260869565219</v>
      </c>
      <c r="G17" s="37"/>
    </row>
    <row r="18" spans="1:7" ht="15" customHeight="1">
      <c r="A18" s="18" t="s">
        <v>65</v>
      </c>
      <c r="B18" s="18" t="s">
        <v>61</v>
      </c>
      <c r="C18" s="18" t="s">
        <v>93</v>
      </c>
      <c r="D18" s="38">
        <f>D20+D19</f>
        <v>600</v>
      </c>
      <c r="E18" s="38">
        <f>E20+E19</f>
        <v>112.4</v>
      </c>
      <c r="F18" s="36">
        <f t="shared" si="0"/>
        <v>18.733333333333334</v>
      </c>
      <c r="G18" s="38">
        <f t="shared" ref="G18" si="4">G20+G19</f>
        <v>161.30000000000001</v>
      </c>
    </row>
    <row r="19" spans="1:7" s="2" customFormat="1" ht="15" customHeight="1">
      <c r="A19" s="19" t="s">
        <v>96</v>
      </c>
      <c r="B19" s="19" t="s">
        <v>61</v>
      </c>
      <c r="C19" s="19" t="s">
        <v>47</v>
      </c>
      <c r="D19" s="37">
        <v>100</v>
      </c>
      <c r="E19" s="37">
        <v>12.4</v>
      </c>
      <c r="F19" s="36">
        <f t="shared" si="0"/>
        <v>12.4</v>
      </c>
      <c r="G19" s="37">
        <v>11.3</v>
      </c>
    </row>
    <row r="20" spans="1:7" ht="13.5" customHeight="1">
      <c r="A20" s="19" t="s">
        <v>66</v>
      </c>
      <c r="B20" s="19" t="s">
        <v>61</v>
      </c>
      <c r="C20" s="19" t="s">
        <v>49</v>
      </c>
      <c r="D20" s="37">
        <v>500</v>
      </c>
      <c r="E20" s="37">
        <v>100</v>
      </c>
      <c r="F20" s="36">
        <f t="shared" si="0"/>
        <v>20</v>
      </c>
      <c r="G20" s="37">
        <v>150</v>
      </c>
    </row>
    <row r="21" spans="1:7" ht="14.25" customHeight="1">
      <c r="A21" s="18" t="s">
        <v>67</v>
      </c>
      <c r="B21" s="18" t="s">
        <v>68</v>
      </c>
      <c r="C21" s="18" t="s">
        <v>93</v>
      </c>
      <c r="D21" s="38">
        <f>D22+D23+D25+D26+D24</f>
        <v>136406</v>
      </c>
      <c r="E21" s="38">
        <f>E22+E23+E25+E26+E24</f>
        <v>30249.4</v>
      </c>
      <c r="F21" s="36">
        <f t="shared" si="0"/>
        <v>22.176003988094369</v>
      </c>
      <c r="G21" s="38">
        <f t="shared" ref="G21" si="5">G22+G23+G25+G26+G24</f>
        <v>28149.600000000002</v>
      </c>
    </row>
    <row r="22" spans="1:7" ht="15" customHeight="1">
      <c r="A22" s="19" t="s">
        <v>69</v>
      </c>
      <c r="B22" s="19" t="s">
        <v>68</v>
      </c>
      <c r="C22" s="19" t="s">
        <v>47</v>
      </c>
      <c r="D22" s="37">
        <v>15297</v>
      </c>
      <c r="E22" s="39">
        <v>2848.4</v>
      </c>
      <c r="F22" s="36">
        <f t="shared" si="0"/>
        <v>18.620644570830883</v>
      </c>
      <c r="G22" s="39">
        <v>3437.9</v>
      </c>
    </row>
    <row r="23" spans="1:7" ht="14.25" customHeight="1">
      <c r="A23" s="19" t="s">
        <v>70</v>
      </c>
      <c r="B23" s="19" t="s">
        <v>68</v>
      </c>
      <c r="C23" s="19" t="s">
        <v>49</v>
      </c>
      <c r="D23" s="37">
        <v>107322</v>
      </c>
      <c r="E23" s="39">
        <v>24520.3</v>
      </c>
      <c r="F23" s="36">
        <f t="shared" si="0"/>
        <v>22.847412459700713</v>
      </c>
      <c r="G23" s="39">
        <v>22043.3</v>
      </c>
    </row>
    <row r="24" spans="1:7" ht="12" customHeight="1">
      <c r="A24" s="19" t="s">
        <v>130</v>
      </c>
      <c r="B24" s="19" t="s">
        <v>68</v>
      </c>
      <c r="C24" s="19" t="s">
        <v>51</v>
      </c>
      <c r="D24" s="37">
        <v>9062</v>
      </c>
      <c r="E24" s="39">
        <v>2198.1999999999998</v>
      </c>
      <c r="F24" s="36"/>
      <c r="G24" s="39">
        <v>1850</v>
      </c>
    </row>
    <row r="25" spans="1:7" ht="24" customHeight="1">
      <c r="A25" s="19" t="s">
        <v>71</v>
      </c>
      <c r="B25" s="19" t="s">
        <v>68</v>
      </c>
      <c r="C25" s="19" t="s">
        <v>68</v>
      </c>
      <c r="D25" s="37">
        <v>958</v>
      </c>
      <c r="E25" s="39"/>
      <c r="F25" s="36">
        <f t="shared" si="0"/>
        <v>0</v>
      </c>
      <c r="G25" s="39"/>
    </row>
    <row r="26" spans="1:7" ht="15" customHeight="1">
      <c r="A26" s="19" t="s">
        <v>72</v>
      </c>
      <c r="B26" s="19" t="s">
        <v>68</v>
      </c>
      <c r="C26" s="19" t="s">
        <v>73</v>
      </c>
      <c r="D26" s="37">
        <v>3767</v>
      </c>
      <c r="E26" s="37">
        <v>682.5</v>
      </c>
      <c r="F26" s="36">
        <f t="shared" si="0"/>
        <v>18.117865675603927</v>
      </c>
      <c r="G26" s="37">
        <v>818.4</v>
      </c>
    </row>
    <row r="27" spans="1:7" ht="15" customHeight="1">
      <c r="A27" s="18" t="s">
        <v>92</v>
      </c>
      <c r="B27" s="18" t="s">
        <v>63</v>
      </c>
      <c r="C27" s="18" t="s">
        <v>93</v>
      </c>
      <c r="D27" s="38">
        <f>D28</f>
        <v>6569</v>
      </c>
      <c r="E27" s="38">
        <f t="shared" ref="E27" si="6">E28</f>
        <v>2197.8000000000002</v>
      </c>
      <c r="F27" s="36">
        <f t="shared" si="0"/>
        <v>33.457147206576352</v>
      </c>
      <c r="G27" s="38">
        <f t="shared" ref="G27" si="7">G28</f>
        <v>1526.6</v>
      </c>
    </row>
    <row r="28" spans="1:7">
      <c r="A28" s="19" t="s">
        <v>74</v>
      </c>
      <c r="B28" s="19" t="s">
        <v>63</v>
      </c>
      <c r="C28" s="19" t="s">
        <v>47</v>
      </c>
      <c r="D28" s="37">
        <v>6569</v>
      </c>
      <c r="E28" s="39">
        <v>2197.8000000000002</v>
      </c>
      <c r="F28" s="36">
        <f t="shared" si="0"/>
        <v>33.457147206576352</v>
      </c>
      <c r="G28" s="39">
        <v>1526.6</v>
      </c>
    </row>
    <row r="29" spans="1:7" ht="15" customHeight="1">
      <c r="A29" s="18" t="s">
        <v>77</v>
      </c>
      <c r="B29" s="18" t="s">
        <v>78</v>
      </c>
      <c r="C29" s="18" t="s">
        <v>93</v>
      </c>
      <c r="D29" s="38">
        <f>D30+D31+D32+D33</f>
        <v>12318.4</v>
      </c>
      <c r="E29" s="38">
        <f t="shared" ref="E29" si="8">E30+E31+E32+E33</f>
        <v>961.1</v>
      </c>
      <c r="F29" s="36">
        <f t="shared" si="0"/>
        <v>7.8021496298220558</v>
      </c>
      <c r="G29" s="38">
        <f t="shared" ref="G29" si="9">G30+G31+G32+G33</f>
        <v>958.60000000000014</v>
      </c>
    </row>
    <row r="30" spans="1:7" ht="12.75" customHeight="1">
      <c r="A30" s="19" t="s">
        <v>79</v>
      </c>
      <c r="B30" s="19" t="s">
        <v>78</v>
      </c>
      <c r="C30" s="19" t="s">
        <v>47</v>
      </c>
      <c r="D30" s="37">
        <v>600</v>
      </c>
      <c r="E30" s="37">
        <v>87.5</v>
      </c>
      <c r="F30" s="36">
        <f t="shared" si="0"/>
        <v>14.583333333333334</v>
      </c>
      <c r="G30" s="37">
        <v>120.2</v>
      </c>
    </row>
    <row r="31" spans="1:7" ht="15.75" customHeight="1">
      <c r="A31" s="19" t="s">
        <v>80</v>
      </c>
      <c r="B31" s="19" t="s">
        <v>78</v>
      </c>
      <c r="C31" s="19" t="s">
        <v>51</v>
      </c>
      <c r="D31" s="37">
        <v>466.6</v>
      </c>
      <c r="E31" s="37">
        <v>28</v>
      </c>
      <c r="F31" s="36">
        <f t="shared" si="0"/>
        <v>6.0008572653236181</v>
      </c>
      <c r="G31" s="37">
        <v>24</v>
      </c>
    </row>
    <row r="32" spans="1:7" ht="12.75" customHeight="1">
      <c r="A32" s="19" t="s">
        <v>81</v>
      </c>
      <c r="B32" s="19" t="s">
        <v>78</v>
      </c>
      <c r="C32" s="19" t="s">
        <v>53</v>
      </c>
      <c r="D32" s="37">
        <v>10697</v>
      </c>
      <c r="E32" s="39">
        <v>746.5</v>
      </c>
      <c r="F32" s="36">
        <f t="shared" si="0"/>
        <v>6.9785921286341965</v>
      </c>
      <c r="G32" s="39">
        <v>712.2</v>
      </c>
    </row>
    <row r="33" spans="1:7" ht="30" customHeight="1">
      <c r="A33" s="19" t="s">
        <v>82</v>
      </c>
      <c r="B33" s="19" t="s">
        <v>78</v>
      </c>
      <c r="C33" s="19" t="s">
        <v>55</v>
      </c>
      <c r="D33" s="37">
        <v>554.79999999999995</v>
      </c>
      <c r="E33" s="37">
        <v>99.1</v>
      </c>
      <c r="F33" s="36">
        <f t="shared" si="0"/>
        <v>17.862292718096612</v>
      </c>
      <c r="G33" s="37">
        <v>102.2</v>
      </c>
    </row>
    <row r="34" spans="1:7" s="1" customFormat="1" ht="15.75" customHeight="1">
      <c r="A34" s="18" t="s">
        <v>76</v>
      </c>
      <c r="B34" s="18" t="s">
        <v>84</v>
      </c>
      <c r="C34" s="18" t="s">
        <v>93</v>
      </c>
      <c r="D34" s="38">
        <f>D35</f>
        <v>300</v>
      </c>
      <c r="E34" s="38">
        <f t="shared" ref="E34" si="10">E35</f>
        <v>134.5</v>
      </c>
      <c r="F34" s="36">
        <f t="shared" si="0"/>
        <v>44.833333333333329</v>
      </c>
      <c r="G34" s="38">
        <f t="shared" ref="G34" si="11">G35</f>
        <v>129</v>
      </c>
    </row>
    <row r="35" spans="1:7" ht="12" customHeight="1">
      <c r="A35" s="19" t="s">
        <v>94</v>
      </c>
      <c r="B35" s="19" t="s">
        <v>84</v>
      </c>
      <c r="C35" s="19" t="s">
        <v>49</v>
      </c>
      <c r="D35" s="37">
        <v>300</v>
      </c>
      <c r="E35" s="37">
        <v>134.5</v>
      </c>
      <c r="F35" s="36">
        <f t="shared" si="0"/>
        <v>44.833333333333329</v>
      </c>
      <c r="G35" s="37">
        <v>129</v>
      </c>
    </row>
    <row r="36" spans="1:7" s="1" customFormat="1" ht="15.75" customHeight="1">
      <c r="A36" s="18" t="s">
        <v>95</v>
      </c>
      <c r="B36" s="18" t="s">
        <v>57</v>
      </c>
      <c r="C36" s="18" t="s">
        <v>93</v>
      </c>
      <c r="D36" s="38">
        <f>D37</f>
        <v>1100</v>
      </c>
      <c r="E36" s="38">
        <f t="shared" ref="E36" si="12">E37</f>
        <v>340.3</v>
      </c>
      <c r="F36" s="36">
        <f t="shared" si="0"/>
        <v>30.936363636363641</v>
      </c>
      <c r="G36" s="38">
        <f t="shared" ref="G36" si="13">G37</f>
        <v>400.3</v>
      </c>
    </row>
    <row r="37" spans="1:7" ht="16.5" customHeight="1">
      <c r="A37" s="19" t="s">
        <v>75</v>
      </c>
      <c r="B37" s="19" t="s">
        <v>57</v>
      </c>
      <c r="C37" s="19" t="s">
        <v>47</v>
      </c>
      <c r="D37" s="37">
        <v>1100</v>
      </c>
      <c r="E37" s="37">
        <v>340.3</v>
      </c>
      <c r="F37" s="36">
        <f t="shared" si="0"/>
        <v>30.936363636363641</v>
      </c>
      <c r="G37" s="37">
        <v>400.3</v>
      </c>
    </row>
    <row r="38" spans="1:7" ht="15.75" customHeight="1">
      <c r="A38" s="18" t="s">
        <v>83</v>
      </c>
      <c r="B38" s="18" t="s">
        <v>59</v>
      </c>
      <c r="C38" s="18" t="s">
        <v>93</v>
      </c>
      <c r="D38" s="38">
        <f>D39+D40</f>
        <v>2614.4</v>
      </c>
      <c r="E38" s="38">
        <f>E39+E40</f>
        <v>871.2</v>
      </c>
      <c r="F38" s="36">
        <f t="shared" si="0"/>
        <v>33.323133414932684</v>
      </c>
      <c r="G38" s="38">
        <f>G39+G40</f>
        <v>892.6</v>
      </c>
    </row>
    <row r="39" spans="1:7" ht="16.5" customHeight="1">
      <c r="A39" s="19" t="s">
        <v>85</v>
      </c>
      <c r="B39" s="19" t="s">
        <v>59</v>
      </c>
      <c r="C39" s="19" t="s">
        <v>47</v>
      </c>
      <c r="D39" s="37">
        <v>2614.4</v>
      </c>
      <c r="E39" s="37">
        <v>871.2</v>
      </c>
      <c r="F39" s="36">
        <f t="shared" si="0"/>
        <v>33.323133414932684</v>
      </c>
      <c r="G39" s="37">
        <v>892.6</v>
      </c>
    </row>
    <row r="40" spans="1:7" ht="25.5" customHeight="1">
      <c r="A40" s="19" t="s">
        <v>109</v>
      </c>
      <c r="B40" s="19" t="s">
        <v>59</v>
      </c>
      <c r="C40" s="19" t="s">
        <v>51</v>
      </c>
      <c r="D40" s="37"/>
      <c r="E40" s="37"/>
      <c r="F40" s="36"/>
      <c r="G40" s="37"/>
    </row>
    <row r="41" spans="1:7" ht="14.25" customHeight="1">
      <c r="A41" s="17" t="s">
        <v>86</v>
      </c>
      <c r="B41" s="18"/>
      <c r="C41" s="18"/>
      <c r="D41" s="38">
        <f>D4+D12+D14+D18+D21+D27+D29+D34+D36+D38</f>
        <v>204279.09999999998</v>
      </c>
      <c r="E41" s="38">
        <f>E4+E12+E14+E18+E21+E27+E29+E34+E36+E38</f>
        <v>40248.600000000006</v>
      </c>
      <c r="F41" s="36">
        <f t="shared" si="0"/>
        <v>19.702749816305246</v>
      </c>
      <c r="G41" s="38">
        <f>G4+G12+G14+G18+G21+G27+G29+G34+G36+G38</f>
        <v>38560.200000000004</v>
      </c>
    </row>
    <row r="42" spans="1:7" ht="12.75" customHeight="1">
      <c r="A42" s="17" t="s">
        <v>87</v>
      </c>
      <c r="B42" s="17"/>
      <c r="C42" s="17"/>
      <c r="D42" s="38">
        <f>'доходы рб 1 кв.'!C43-'расх. рб 1 кв...'!D41</f>
        <v>-3540.7999999999884</v>
      </c>
      <c r="E42" s="38">
        <f>'доходы рб 1 кв.'!D43-'расх. рб 1 кв...'!E41</f>
        <v>2129.6999999999971</v>
      </c>
      <c r="F42" s="35"/>
      <c r="G42" s="40">
        <v>4872.3</v>
      </c>
    </row>
    <row r="43" spans="1:7">
      <c r="A43" s="33"/>
      <c r="B43" s="33"/>
      <c r="C43" s="33"/>
      <c r="D43" s="33"/>
      <c r="E43" s="33"/>
      <c r="F43" s="33"/>
      <c r="G43" s="33"/>
    </row>
    <row r="44" spans="1:7">
      <c r="A44" s="51" t="s">
        <v>88</v>
      </c>
      <c r="B44" s="51"/>
      <c r="C44" s="51"/>
      <c r="D44" s="51"/>
      <c r="E44" s="51"/>
      <c r="F44" s="51"/>
      <c r="G44" s="33"/>
    </row>
    <row r="45" spans="1:7">
      <c r="A45" s="34"/>
      <c r="B45" s="34"/>
      <c r="C45" s="34"/>
      <c r="D45" s="34"/>
      <c r="E45" s="34"/>
      <c r="F45" s="34"/>
      <c r="G45" s="34"/>
    </row>
  </sheetData>
  <mergeCells count="2">
    <mergeCell ref="A1:F2"/>
    <mergeCell ref="A44:F4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 1 кв.</vt:lpstr>
      <vt:lpstr>расх. рб 1 кв...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2018-04-09T09:40:20Z</cp:lastPrinted>
  <dcterms:created xsi:type="dcterms:W3CDTF">2011-04-06T12:51:21Z</dcterms:created>
  <dcterms:modified xsi:type="dcterms:W3CDTF">2018-04-09T09:40:23Z</dcterms:modified>
</cp:coreProperties>
</file>